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fileSharing userName="Lesley Ward" algorithmName="SHA-512" hashValue="hCW/ynsP+XbeLWAT98mDpOAaSLZKxnVwD4zfA36TvFKyP2QKd6OjXqIOGYB3i+Y6LaQYJnvs3Ix0jCdqU2Ed+A==" saltValue="9fSxMO/RJCFOcsd09p8Fng==" spinCount="100000"/>
  <workbookPr/>
  <mc:AlternateContent xmlns:mc="http://schemas.openxmlformats.org/markup-compatibility/2006">
    <mc:Choice Requires="x15">
      <x15ac:absPath xmlns:x15ac="http://schemas.microsoft.com/office/spreadsheetml/2010/11/ac" url="G:\My Drive\Procedures\Sole Trader\Workbooks\Other templates\"/>
    </mc:Choice>
  </mc:AlternateContent>
  <xr:revisionPtr revIDLastSave="0" documentId="13_ncr:10001_{B34B6E07-9721-4E5C-BC94-0C27419EA63C}" xr6:coauthVersionLast="47" xr6:coauthVersionMax="47" xr10:uidLastSave="{00000000-0000-0000-0000-000000000000}"/>
  <bookViews>
    <workbookView xWindow="28680" yWindow="-120" windowWidth="29040" windowHeight="15840" activeTab="1" xr2:uid="{00000000-000D-0000-FFFF-FFFF00000000}"/>
  </bookViews>
  <sheets>
    <sheet name="Overview" sheetId="5" r:id="rId1"/>
    <sheet name="Results" sheetId="7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5" i="7" l="1"/>
  <c r="L13" i="7" l="1"/>
  <c r="N13" i="7" s="1"/>
  <c r="G13" i="7"/>
  <c r="G14" i="7" s="1"/>
  <c r="I14" i="7" s="1"/>
  <c r="L14" i="7" l="1"/>
  <c r="N14" i="7" s="1"/>
  <c r="I13" i="7"/>
  <c r="G15" i="7"/>
  <c r="I15" i="7" s="1"/>
  <c r="L15" i="7" l="1"/>
  <c r="N15" i="7" s="1"/>
  <c r="N16" i="7" s="1"/>
  <c r="D14" i="7" s="1"/>
  <c r="I16" i="7"/>
  <c r="D13" i="7" s="1"/>
  <c r="G16" i="7"/>
  <c r="G17" i="7" s="1"/>
  <c r="L16" i="7" l="1"/>
  <c r="L17" i="7" s="1"/>
  <c r="D16" i="7"/>
</calcChain>
</file>

<file path=xl/sharedStrings.xml><?xml version="1.0" encoding="utf-8"?>
<sst xmlns="http://schemas.openxmlformats.org/spreadsheetml/2006/main" count="30" uniqueCount="26">
  <si>
    <t>Tax</t>
  </si>
  <si>
    <t>Class 4 NI</t>
  </si>
  <si>
    <t>Class 2 NI</t>
  </si>
  <si>
    <t>check nil</t>
  </si>
  <si>
    <t>Tax - Self-Employed</t>
  </si>
  <si>
    <t>Class 4 NIC - Self-Employed</t>
  </si>
  <si>
    <t>Total</t>
  </si>
  <si>
    <t>Assumptions</t>
  </si>
  <si>
    <t>No personal pension contributions and no gift aid donations</t>
  </si>
  <si>
    <t>Does not factor in any payments on account</t>
  </si>
  <si>
    <t>Disclaimer: These tax calculations are for illustrative purposes only. No guarantee is made for the accuracy of the data provided. Consult a qualified professional financial advisor before making any financial decision.</t>
  </si>
  <si>
    <t>Enter Taxable Profits HERE &gt;&gt;&gt;&gt;&gt;&gt;&gt;</t>
  </si>
  <si>
    <t xml:space="preserve">   (this is your sales/turnover less tax allowable costs)</t>
  </si>
  <si>
    <t>Will only work for profits below £100,000 - this is because the personal allowance starts to be withdrawn when you go over £100,000</t>
  </si>
  <si>
    <t>Ignores any repayment of child benefit</t>
  </si>
  <si>
    <t>No student loan repayments are included</t>
  </si>
  <si>
    <t>You're a UK resident, living and working in the UK full time</t>
  </si>
  <si>
    <t>The Friendly Accountants</t>
  </si>
  <si>
    <t>www.thefriendlyaccountants.co.uk</t>
  </si>
  <si>
    <t>01202 048696</t>
  </si>
  <si>
    <t>Enter taxable profits</t>
  </si>
  <si>
    <t>Your only income is from your sole-trader/self-employment</t>
  </si>
  <si>
    <t>No capital allowances/charges (tax affect of capital assets)</t>
  </si>
  <si>
    <t>This sole trader tax calculator will tell you your tax and national insurance estimate for the 21-22 tax year</t>
  </si>
  <si>
    <t>You have a standard personal allowance of £12,570</t>
  </si>
  <si>
    <t>Your tax estimate for 21/22: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</si>
</sst>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_-;\-* #,##0_-;_-* &quot;-&quot;??_-;_-@_-"/>
    <numFmt numFmtId="165" formatCode="&quot;£&quot;#,##0"/>
    <numFmt numFmtId="166" formatCode="#,##0;\(#,##0\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0"/>
      <color rgb="FF7A416A"/>
      <name val="Calibri"/>
      <family val="2"/>
      <scheme val="minor"/>
    </font>
    <font>
      <b/>
      <u/>
      <sz val="14"/>
      <color rgb="FFB9D40F"/>
      <name val="Calibri"/>
      <family val="2"/>
      <scheme val="minor"/>
    </font>
    <font>
      <b/>
      <sz val="16"/>
      <color rgb="FFB9D40F"/>
      <name val="Calibri"/>
      <family val="2"/>
      <scheme val="minor"/>
    </font>
    <font>
      <b/>
      <u/>
      <sz val="14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B9D40F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40">
    <xf numFmtId="0" fontId="0" fillId="0" borderId="0" xfId="0"/>
    <xf numFmtId="165" fontId="6" fillId="2" borderId="0" xfId="1" applyNumberFormat="1" applyFont="1" applyFill="1" applyAlignment="1" applyProtection="1">
      <alignment vertical="center"/>
      <protection locked="0"/>
    </xf>
    <xf numFmtId="0" fontId="6" fillId="0" borderId="0" xfId="0" applyFont="1" applyProtection="1"/>
    <xf numFmtId="0" fontId="0" fillId="0" borderId="0" xfId="0" applyProtection="1"/>
    <xf numFmtId="0" fontId="4" fillId="0" borderId="0" xfId="0" applyFont="1" applyProtection="1"/>
    <xf numFmtId="164" fontId="0" fillId="0" borderId="0" xfId="1" applyNumberFormat="1" applyFont="1" applyProtection="1"/>
    <xf numFmtId="0" fontId="2" fillId="0" borderId="0" xfId="0" applyFont="1" applyProtection="1"/>
    <xf numFmtId="0" fontId="3" fillId="0" borderId="0" xfId="0" applyFont="1" applyProtection="1"/>
    <xf numFmtId="0" fontId="0" fillId="0" borderId="2" xfId="0" applyBorder="1" applyProtection="1"/>
    <xf numFmtId="0" fontId="0" fillId="0" borderId="7" xfId="0" applyBorder="1" applyProtection="1"/>
    <xf numFmtId="0" fontId="0" fillId="0" borderId="3" xfId="0" applyBorder="1" applyProtection="1"/>
    <xf numFmtId="0" fontId="0" fillId="0" borderId="4" xfId="0" applyBorder="1" applyProtection="1"/>
    <xf numFmtId="0" fontId="0" fillId="0" borderId="0" xfId="0" applyBorder="1" applyProtection="1"/>
    <xf numFmtId="0" fontId="0" fillId="0" borderId="5" xfId="0" applyBorder="1" applyProtection="1"/>
    <xf numFmtId="0" fontId="4" fillId="3" borderId="0" xfId="0" applyFont="1" applyFill="1" applyProtection="1"/>
    <xf numFmtId="164" fontId="4" fillId="3" borderId="0" xfId="1" applyNumberFormat="1" applyFont="1" applyFill="1" applyProtection="1"/>
    <xf numFmtId="164" fontId="0" fillId="0" borderId="0" xfId="0" applyNumberFormat="1" applyBorder="1" applyProtection="1"/>
    <xf numFmtId="0" fontId="4" fillId="3" borderId="0" xfId="0" applyFont="1" applyFill="1" applyAlignment="1" applyProtection="1">
      <alignment horizontal="left" indent="2"/>
    </xf>
    <xf numFmtId="0" fontId="0" fillId="0" borderId="0" xfId="0" applyAlignment="1" applyProtection="1">
      <alignment horizontal="left" indent="2"/>
    </xf>
    <xf numFmtId="0" fontId="0" fillId="0" borderId="6" xfId="0" applyBorder="1" applyProtection="1"/>
    <xf numFmtId="164" fontId="0" fillId="0" borderId="8" xfId="0" applyNumberFormat="1" applyBorder="1" applyProtection="1"/>
    <xf numFmtId="0" fontId="0" fillId="0" borderId="8" xfId="0" applyBorder="1" applyProtection="1"/>
    <xf numFmtId="0" fontId="0" fillId="0" borderId="9" xfId="0" applyBorder="1" applyProtection="1"/>
    <xf numFmtId="164" fontId="0" fillId="0" borderId="0" xfId="0" applyNumberFormat="1" applyProtection="1"/>
    <xf numFmtId="0" fontId="8" fillId="0" borderId="0" xfId="0" applyFont="1" applyAlignment="1">
      <alignment vertical="center"/>
    </xf>
    <xf numFmtId="0" fontId="0" fillId="0" borderId="0" xfId="0" applyFont="1" applyAlignment="1"/>
    <xf numFmtId="0" fontId="9" fillId="0" borderId="0" xfId="2" applyFont="1" applyAlignment="1" applyProtection="1">
      <alignment vertical="center"/>
      <protection locked="0"/>
    </xf>
    <xf numFmtId="0" fontId="10" fillId="0" borderId="0" xfId="0" applyFont="1" applyAlignment="1">
      <alignment vertical="center"/>
    </xf>
    <xf numFmtId="0" fontId="11" fillId="0" borderId="0" xfId="0" applyFont="1" applyAlignment="1"/>
    <xf numFmtId="166" fontId="12" fillId="0" borderId="0" xfId="0" applyNumberFormat="1" applyFont="1" applyAlignment="1"/>
    <xf numFmtId="0" fontId="7" fillId="0" borderId="0" xfId="2" applyProtection="1">
      <protection locked="0"/>
    </xf>
    <xf numFmtId="165" fontId="4" fillId="3" borderId="0" xfId="1" applyNumberFormat="1" applyFont="1" applyFill="1" applyProtection="1"/>
    <xf numFmtId="165" fontId="4" fillId="3" borderId="1" xfId="1" applyNumberFormat="1" applyFont="1" applyFill="1" applyBorder="1" applyProtection="1"/>
    <xf numFmtId="165" fontId="0" fillId="0" borderId="4" xfId="0" applyNumberFormat="1" applyBorder="1" applyProtection="1"/>
    <xf numFmtId="165" fontId="0" fillId="0" borderId="0" xfId="0" applyNumberFormat="1" applyBorder="1" applyProtection="1"/>
    <xf numFmtId="165" fontId="0" fillId="0" borderId="5" xfId="0" applyNumberFormat="1" applyBorder="1" applyProtection="1"/>
    <xf numFmtId="165" fontId="0" fillId="0" borderId="0" xfId="0" applyNumberFormat="1" applyProtection="1"/>
    <xf numFmtId="165" fontId="2" fillId="0" borderId="10" xfId="0" applyNumberFormat="1" applyFont="1" applyBorder="1" applyProtection="1"/>
    <xf numFmtId="9" fontId="0" fillId="0" borderId="0" xfId="3" applyFont="1" applyBorder="1" applyProtection="1"/>
    <xf numFmtId="0" fontId="5" fillId="0" borderId="0" xfId="0" applyFont="1" applyAlignment="1">
      <alignment horizontal="left" wrapText="1"/>
    </xf>
  </cellXfs>
  <cellStyles count="4">
    <cellStyle name="Comma" xfId="1" builtinId="3"/>
    <cellStyle name="Hyperlink" xfId="2" builtinId="8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hyperlink" Target="http://www.thefriendlyaccountants.co.uk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hyperlink" Target="http://www.thefriendlyaccountants.co.uk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66675</xdr:colOff>
      <xdr:row>0</xdr:row>
      <xdr:rowOff>133350</xdr:rowOff>
    </xdr:from>
    <xdr:to>
      <xdr:col>16</xdr:col>
      <xdr:colOff>266698</xdr:colOff>
      <xdr:row>5</xdr:row>
      <xdr:rowOff>193489</xdr:rowOff>
    </xdr:to>
    <xdr:pic>
      <xdr:nvPicPr>
        <xdr:cNvPr id="5" name="Picture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53075" y="133350"/>
          <a:ext cx="2257423" cy="127933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66675</xdr:colOff>
      <xdr:row>0</xdr:row>
      <xdr:rowOff>133350</xdr:rowOff>
    </xdr:from>
    <xdr:to>
      <xdr:col>16</xdr:col>
      <xdr:colOff>269873</xdr:colOff>
      <xdr:row>5</xdr:row>
      <xdr:rowOff>193489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53075" y="133350"/>
          <a:ext cx="2257423" cy="127933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thefriendlyaccountants.co.uk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thefriendlyaccountants.co.uk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S21"/>
  <sheetViews>
    <sheetView showGridLines="0" showRowColHeaders="0" zoomScale="130" zoomScaleNormal="130" workbookViewId="0">
      <selection activeCell="B21" sqref="B21"/>
    </sheetView>
  </sheetViews>
  <sheetFormatPr defaultColWidth="11.42578125" defaultRowHeight="15" x14ac:dyDescent="0.25"/>
  <cols>
    <col min="1" max="1" width="11.42578125" style="3"/>
    <col min="2" max="2" width="55.85546875" style="3" customWidth="1"/>
    <col min="3" max="3" width="15" style="5" customWidth="1"/>
    <col min="4" max="5" width="11.42578125" style="3"/>
    <col min="6" max="14" width="11.42578125" style="3" hidden="1" customWidth="1"/>
    <col min="15" max="16" width="4" style="3" customWidth="1"/>
    <col min="17" max="20" width="16.140625" style="3" customWidth="1"/>
    <col min="21" max="16384" width="11.42578125" style="3"/>
  </cols>
  <sheetData>
    <row r="2" spans="2:19" ht="26.25" x14ac:dyDescent="0.25">
      <c r="B2" s="24" t="s">
        <v>17</v>
      </c>
      <c r="C2" s="25"/>
      <c r="D2" s="25"/>
      <c r="E2" s="25"/>
    </row>
    <row r="3" spans="2:19" ht="18.75" x14ac:dyDescent="0.25">
      <c r="B3" s="26" t="s">
        <v>18</v>
      </c>
      <c r="C3" s="25"/>
      <c r="D3" s="25"/>
      <c r="E3" s="25"/>
      <c r="Q3" s="25"/>
      <c r="R3" s="25"/>
      <c r="S3" s="25"/>
    </row>
    <row r="4" spans="2:19" ht="21" x14ac:dyDescent="0.25">
      <c r="B4" s="27" t="s">
        <v>19</v>
      </c>
      <c r="C4" s="25"/>
      <c r="D4" s="25"/>
      <c r="E4" s="25"/>
      <c r="Q4" s="25"/>
      <c r="R4" s="25"/>
      <c r="S4" s="25"/>
    </row>
    <row r="5" spans="2:19" x14ac:dyDescent="0.25">
      <c r="B5" s="25"/>
      <c r="C5" s="25"/>
      <c r="D5" s="25"/>
      <c r="E5" s="25"/>
      <c r="Q5" s="25"/>
      <c r="R5" s="25"/>
      <c r="S5" s="25"/>
    </row>
    <row r="6" spans="2:19" ht="18" x14ac:dyDescent="0.25">
      <c r="B6" s="28"/>
      <c r="C6" s="29"/>
      <c r="D6" s="25"/>
      <c r="E6" s="25"/>
      <c r="Q6" s="25"/>
      <c r="R6" s="25"/>
      <c r="S6" s="25"/>
    </row>
    <row r="7" spans="2:19" x14ac:dyDescent="0.25">
      <c r="Q7" s="29"/>
      <c r="R7" s="25"/>
      <c r="S7" s="25"/>
    </row>
    <row r="8" spans="2:19" x14ac:dyDescent="0.25">
      <c r="B8" s="3" t="s">
        <v>23</v>
      </c>
    </row>
    <row r="10" spans="2:19" x14ac:dyDescent="0.25">
      <c r="B10" s="6" t="s">
        <v>7</v>
      </c>
    </row>
    <row r="11" spans="2:19" x14ac:dyDescent="0.25">
      <c r="B11" s="3" t="s">
        <v>16</v>
      </c>
    </row>
    <row r="12" spans="2:19" x14ac:dyDescent="0.25">
      <c r="B12" s="3" t="s">
        <v>21</v>
      </c>
    </row>
    <row r="13" spans="2:19" x14ac:dyDescent="0.25">
      <c r="B13" s="3" t="s">
        <v>24</v>
      </c>
    </row>
    <row r="14" spans="2:19" x14ac:dyDescent="0.25">
      <c r="B14" s="3" t="s">
        <v>13</v>
      </c>
    </row>
    <row r="15" spans="2:19" x14ac:dyDescent="0.25">
      <c r="B15" s="3" t="s">
        <v>15</v>
      </c>
    </row>
    <row r="16" spans="2:19" x14ac:dyDescent="0.25">
      <c r="B16" s="3" t="s">
        <v>14</v>
      </c>
    </row>
    <row r="17" spans="2:7" x14ac:dyDescent="0.25">
      <c r="B17" s="3" t="s">
        <v>8</v>
      </c>
    </row>
    <row r="18" spans="2:7" x14ac:dyDescent="0.25">
      <c r="B18" s="3" t="s">
        <v>9</v>
      </c>
    </row>
    <row r="19" spans="2:7" x14ac:dyDescent="0.25">
      <c r="B19" s="3" t="s">
        <v>22</v>
      </c>
    </row>
    <row r="21" spans="2:7" x14ac:dyDescent="0.25">
      <c r="B21" s="30" t="s">
        <v>20</v>
      </c>
      <c r="G21" s="23"/>
    </row>
  </sheetData>
  <sheetProtection algorithmName="SHA-512" hashValue="xRCeZ6COfrohSX6IWuYtL4OD54wVCm3I1ohjZ0S5nPpD3KBaZgBQafPLoEt1gG4PsdeSkU9teX+h4o2enygRrQ==" saltValue="GHj076DxBD90Qvd8bYbitw==" spinCount="100000" sheet="1" selectLockedCells="1"/>
  <hyperlinks>
    <hyperlink ref="B3" r:id="rId1" xr:uid="{00000000-0004-0000-0000-000000000000}"/>
    <hyperlink ref="B21" location="Results!C8" display="Enter taxable profits" xr:uid="{00000000-0004-0000-0000-000001000000}"/>
  </hyperlink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S19"/>
  <sheetViews>
    <sheetView tabSelected="1" zoomScale="120" zoomScaleNormal="120" workbookViewId="0">
      <selection activeCell="B3" sqref="B3"/>
    </sheetView>
  </sheetViews>
  <sheetFormatPr defaultColWidth="11.42578125" defaultRowHeight="15" x14ac:dyDescent="0.25"/>
  <cols>
    <col min="1" max="1" width="11.42578125" style="3"/>
    <col min="2" max="2" width="55.85546875" style="3" customWidth="1"/>
    <col min="3" max="3" width="15" style="5" customWidth="1"/>
    <col min="4" max="4" width="11.28515625" style="3" customWidth="1"/>
    <col min="5" max="5" width="11.42578125" style="3"/>
    <col min="6" max="9" width="11.42578125" style="3" hidden="1" customWidth="1"/>
    <col min="10" max="10" width="2.140625" style="3" hidden="1" customWidth="1"/>
    <col min="11" max="14" width="11.42578125" style="3" hidden="1" customWidth="1"/>
    <col min="15" max="16" width="4" style="3" customWidth="1"/>
    <col min="17" max="20" width="16.140625" style="3" customWidth="1"/>
    <col min="21" max="16384" width="11.42578125" style="3"/>
  </cols>
  <sheetData>
    <row r="2" spans="2:19" ht="26.25" x14ac:dyDescent="0.25">
      <c r="B2" s="24" t="s">
        <v>17</v>
      </c>
      <c r="C2" s="25"/>
      <c r="D2" s="25"/>
      <c r="E2" s="25"/>
    </row>
    <row r="3" spans="2:19" ht="18.75" x14ac:dyDescent="0.25">
      <c r="B3" s="26" t="s">
        <v>18</v>
      </c>
      <c r="C3" s="25"/>
      <c r="D3" s="25"/>
      <c r="E3" s="25"/>
      <c r="Q3" s="25"/>
      <c r="R3" s="25"/>
      <c r="S3" s="25"/>
    </row>
    <row r="4" spans="2:19" ht="21" x14ac:dyDescent="0.25">
      <c r="B4" s="27" t="s">
        <v>19</v>
      </c>
      <c r="C4" s="25"/>
      <c r="D4" s="25"/>
      <c r="E4" s="25"/>
      <c r="Q4" s="25"/>
      <c r="R4" s="25"/>
      <c r="S4" s="25"/>
    </row>
    <row r="5" spans="2:19" x14ac:dyDescent="0.25">
      <c r="B5" s="25"/>
      <c r="C5" s="25"/>
      <c r="D5" s="25"/>
      <c r="E5" s="25"/>
      <c r="Q5" s="25"/>
      <c r="R5" s="25"/>
      <c r="S5" s="25"/>
    </row>
    <row r="6" spans="2:19" ht="18" x14ac:dyDescent="0.25">
      <c r="B6" s="28"/>
      <c r="C6" s="29"/>
      <c r="D6" s="25"/>
      <c r="E6" s="25"/>
      <c r="Q6" s="25"/>
      <c r="R6" s="25"/>
      <c r="S6" s="25"/>
    </row>
    <row r="7" spans="2:19" x14ac:dyDescent="0.25">
      <c r="Q7" s="29"/>
      <c r="R7" s="25"/>
      <c r="S7" s="25"/>
    </row>
    <row r="8" spans="2:19" ht="21" x14ac:dyDescent="0.35">
      <c r="B8" s="2" t="s">
        <v>11</v>
      </c>
      <c r="C8" s="1"/>
      <c r="D8" s="7" t="s">
        <v>12</v>
      </c>
    </row>
    <row r="9" spans="2:19" x14ac:dyDescent="0.25">
      <c r="F9" s="8" t="s">
        <v>4</v>
      </c>
      <c r="G9" s="9"/>
      <c r="H9" s="9"/>
      <c r="I9" s="10"/>
      <c r="K9" s="8" t="s">
        <v>5</v>
      </c>
      <c r="L9" s="9"/>
      <c r="M9" s="9"/>
      <c r="N9" s="10"/>
    </row>
    <row r="10" spans="2:19" x14ac:dyDescent="0.25">
      <c r="F10" s="11"/>
      <c r="G10" s="12"/>
      <c r="H10" s="12"/>
      <c r="I10" s="13"/>
      <c r="K10" s="11"/>
      <c r="L10" s="12"/>
      <c r="M10" s="12"/>
      <c r="N10" s="13"/>
    </row>
    <row r="11" spans="2:19" ht="18.75" x14ac:dyDescent="0.3">
      <c r="B11" s="14" t="s">
        <v>25</v>
      </c>
      <c r="C11" s="15"/>
      <c r="D11" s="15"/>
      <c r="E11" s="4"/>
      <c r="F11" s="11"/>
      <c r="G11" s="16"/>
      <c r="H11" s="12"/>
      <c r="I11" s="13"/>
      <c r="K11" s="11"/>
      <c r="L11" s="12"/>
      <c r="M11" s="12"/>
      <c r="N11" s="13"/>
    </row>
    <row r="12" spans="2:19" ht="18.75" x14ac:dyDescent="0.3">
      <c r="B12" s="14"/>
      <c r="C12" s="15"/>
      <c r="D12" s="15"/>
      <c r="E12" s="4"/>
      <c r="F12" s="11"/>
      <c r="G12" s="16"/>
      <c r="H12" s="12"/>
      <c r="I12" s="13"/>
      <c r="K12" s="11"/>
      <c r="L12" s="12"/>
      <c r="M12" s="12"/>
      <c r="N12" s="13"/>
    </row>
    <row r="13" spans="2:19" ht="18.75" x14ac:dyDescent="0.3">
      <c r="B13" s="17" t="s">
        <v>0</v>
      </c>
      <c r="C13" s="15"/>
      <c r="D13" s="31">
        <f>I16</f>
        <v>0</v>
      </c>
      <c r="E13" s="4"/>
      <c r="F13" s="33">
        <v>50270</v>
      </c>
      <c r="G13" s="34">
        <f>IF(C8&gt;F13,C8-F13,0)</f>
        <v>0</v>
      </c>
      <c r="H13" s="38">
        <v>0.4</v>
      </c>
      <c r="I13" s="35">
        <f>G13*H13</f>
        <v>0</v>
      </c>
      <c r="J13" s="36"/>
      <c r="K13" s="33">
        <v>50270</v>
      </c>
      <c r="L13" s="34">
        <f>IF(C8&gt;K13,C8-K13,0)</f>
        <v>0</v>
      </c>
      <c r="M13" s="38">
        <v>0.02</v>
      </c>
      <c r="N13" s="35">
        <f>L13*M13</f>
        <v>0</v>
      </c>
    </row>
    <row r="14" spans="2:19" ht="18.75" x14ac:dyDescent="0.3">
      <c r="B14" s="17" t="s">
        <v>1</v>
      </c>
      <c r="C14" s="15"/>
      <c r="D14" s="31">
        <f>N16</f>
        <v>0</v>
      </c>
      <c r="E14" s="4"/>
      <c r="F14" s="33">
        <v>12570</v>
      </c>
      <c r="G14" s="34">
        <f>IF(C8&lt;F14,0,IF(G13=0,C8-F14,F13-F14))</f>
        <v>0</v>
      </c>
      <c r="H14" s="38">
        <v>0.2</v>
      </c>
      <c r="I14" s="35">
        <f t="shared" ref="I14:I15" si="0">G14*H14</f>
        <v>0</v>
      </c>
      <c r="J14" s="36"/>
      <c r="K14" s="33">
        <v>9568</v>
      </c>
      <c r="L14" s="34">
        <f>IF(C8&lt;K14,0,IF(L13=0,C8-K14,K13-K14))</f>
        <v>0</v>
      </c>
      <c r="M14" s="38">
        <v>0.09</v>
      </c>
      <c r="N14" s="35">
        <f t="shared" ref="N14:N15" si="1">L14*M14</f>
        <v>0</v>
      </c>
    </row>
    <row r="15" spans="2:19" ht="18.75" x14ac:dyDescent="0.3">
      <c r="B15" s="17" t="s">
        <v>2</v>
      </c>
      <c r="C15" s="15"/>
      <c r="D15" s="31">
        <f>IF(C8&gt;6515,3.05*52,0)</f>
        <v>0</v>
      </c>
      <c r="E15" s="4"/>
      <c r="F15" s="33">
        <v>0</v>
      </c>
      <c r="G15" s="34">
        <f>C8-G13-G14</f>
        <v>0</v>
      </c>
      <c r="H15" s="38">
        <v>0</v>
      </c>
      <c r="I15" s="35">
        <f t="shared" si="0"/>
        <v>0</v>
      </c>
      <c r="J15" s="36"/>
      <c r="K15" s="33">
        <v>0</v>
      </c>
      <c r="L15" s="34">
        <f>C8-L13-L14</f>
        <v>0</v>
      </c>
      <c r="M15" s="38">
        <v>0</v>
      </c>
      <c r="N15" s="35">
        <f t="shared" si="1"/>
        <v>0</v>
      </c>
    </row>
    <row r="16" spans="2:19" ht="18.75" x14ac:dyDescent="0.3">
      <c r="B16" s="17"/>
      <c r="C16" s="15"/>
      <c r="D16" s="32">
        <f>SUM(D13:D15)</f>
        <v>0</v>
      </c>
      <c r="E16" s="4" t="s">
        <v>6</v>
      </c>
      <c r="F16" s="33"/>
      <c r="G16" s="34">
        <f>SUM(G13:G15)</f>
        <v>0</v>
      </c>
      <c r="H16" s="34"/>
      <c r="I16" s="37">
        <f>SUM(I13:I15)</f>
        <v>0</v>
      </c>
      <c r="J16" s="36"/>
      <c r="K16" s="33"/>
      <c r="L16" s="34">
        <f>SUM(L13:L15)</f>
        <v>0</v>
      </c>
      <c r="M16" s="34"/>
      <c r="N16" s="37">
        <f>SUM(N13:N15)</f>
        <v>0</v>
      </c>
    </row>
    <row r="17" spans="2:14" x14ac:dyDescent="0.25">
      <c r="B17" s="18"/>
      <c r="F17" s="19"/>
      <c r="G17" s="20">
        <f>G16-C8</f>
        <v>0</v>
      </c>
      <c r="H17" s="21" t="s">
        <v>3</v>
      </c>
      <c r="I17" s="22"/>
      <c r="K17" s="19"/>
      <c r="L17" s="20">
        <f>L16-C8</f>
        <v>0</v>
      </c>
      <c r="M17" s="21" t="s">
        <v>3</v>
      </c>
      <c r="N17" s="22"/>
    </row>
    <row r="18" spans="2:14" ht="60" customHeight="1" x14ac:dyDescent="0.25">
      <c r="B18" s="39" t="s">
        <v>10</v>
      </c>
      <c r="C18" s="39"/>
      <c r="D18" s="39"/>
      <c r="E18" s="39"/>
      <c r="G18" s="23"/>
    </row>
    <row r="19" spans="2:14" x14ac:dyDescent="0.25">
      <c r="G19" s="23"/>
    </row>
  </sheetData>
  <sheetProtection algorithmName="SHA-512" hashValue="EzqxXLBdL9TCc0V+qO3L+ay2SuJ+/9w3jHUbeA8/T7XbUElxxvyf8EJtpHwwihsxJbEdP5uv8rukdVJpkaBhEQ==" saltValue="lBuycZAr8DUC3FLxzbn0Dg==" spinCount="100000" sheet="1" selectLockedCells="1"/>
  <mergeCells count="1">
    <mergeCell ref="B18:E18"/>
  </mergeCells>
  <hyperlinks>
    <hyperlink ref="B3" r:id="rId1" xr:uid="{00000000-0004-0000-0100-000000000000}"/>
  </hyperlinks>
  <pageMargins left="0.7" right="0.7" top="0.75" bottom="0.75" header="0.3" footer="0.3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Overview</vt:lpstr>
      <vt:lpstr>Results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</dc:creator>
  <cp:lastModifiedBy>Lesley Ward</cp:lastModifiedBy>
  <cp:lastPrinted>2016-02-11T06:02:24Z</cp:lastPrinted>
  <dcterms:created xsi:type="dcterms:W3CDTF">2015-09-02T12:30:43Z</dcterms:created>
  <dcterms:modified xsi:type="dcterms:W3CDTF">2022-04-25T19:59:12Z</dcterms:modified>
</cp:coreProperties>
</file>